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Adriana Popi\Desktop\MIHAIL KOGALNICEANU\"/>
    </mc:Choice>
  </mc:AlternateContent>
  <xr:revisionPtr revIDLastSave="0" documentId="8_{9EEB3320-54DC-4D3A-A25E-BC7A289DA0DD}" xr6:coauthVersionLast="47" xr6:coauthVersionMax="47" xr10:uidLastSave="{00000000-0000-0000-0000-000000000000}"/>
  <bookViews>
    <workbookView xWindow="-120" yWindow="-120" windowWidth="29040" windowHeight="15840" xr2:uid="{BFC2A748-7D59-4918-BB4A-2D974ACEE483}"/>
  </bookViews>
  <sheets>
    <sheet name="CSV M.KOGALNICEANU"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H19" i="1" l="1"/>
  <c r="J19" i="1" s="1"/>
  <c r="G19" i="1"/>
  <c r="I19" i="1" s="1"/>
  <c r="F4" i="1"/>
  <c r="H2" i="1"/>
  <c r="J2" i="1" s="1"/>
  <c r="G2" i="1"/>
  <c r="I2" i="1" s="1"/>
  <c r="F2" i="1"/>
  <c r="G4" i="1" l="1"/>
  <c r="I4" i="1" s="1"/>
  <c r="H4" i="1"/>
  <c r="J4" i="1" s="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8" i="1"/>
  <c r="F17" i="1"/>
  <c r="F16" i="1"/>
  <c r="F15" i="1"/>
  <c r="F14" i="1"/>
  <c r="F13" i="1"/>
  <c r="F12" i="1"/>
  <c r="F11" i="1"/>
  <c r="F10" i="1"/>
  <c r="F9" i="1"/>
  <c r="F8" i="1"/>
  <c r="F7" i="1"/>
  <c r="F6" i="1"/>
  <c r="F5" i="1"/>
  <c r="H47" i="1" l="1"/>
  <c r="J47" i="1" s="1"/>
  <c r="G47" i="1"/>
  <c r="I47" i="1" s="1"/>
  <c r="G48" i="1"/>
  <c r="I48" i="1" s="1"/>
  <c r="H48" i="1"/>
  <c r="J48" i="1" s="1"/>
  <c r="G33" i="1"/>
  <c r="I33" i="1" s="1"/>
  <c r="H33" i="1"/>
  <c r="J33" i="1" s="1"/>
  <c r="G41" i="1"/>
  <c r="I41" i="1" s="1"/>
  <c r="H41" i="1"/>
  <c r="J41" i="1" s="1"/>
  <c r="G49" i="1"/>
  <c r="I49" i="1" s="1"/>
  <c r="H49" i="1"/>
  <c r="J49" i="1" s="1"/>
  <c r="H34" i="1"/>
  <c r="J34" i="1" s="1"/>
  <c r="G34" i="1"/>
  <c r="I34" i="1" s="1"/>
  <c r="H42" i="1"/>
  <c r="J42" i="1" s="1"/>
  <c r="G42" i="1"/>
  <c r="I42" i="1" s="1"/>
  <c r="H50" i="1"/>
  <c r="J50" i="1" s="1"/>
  <c r="G50" i="1"/>
  <c r="I50" i="1" s="1"/>
  <c r="H31" i="1"/>
  <c r="J31" i="1" s="1"/>
  <c r="G31" i="1"/>
  <c r="I31" i="1" s="1"/>
  <c r="G40" i="1"/>
  <c r="I40" i="1" s="1"/>
  <c r="H40" i="1"/>
  <c r="J40" i="1" s="1"/>
  <c r="H35" i="1"/>
  <c r="J35" i="1" s="1"/>
  <c r="G35" i="1"/>
  <c r="I35" i="1" s="1"/>
  <c r="H51" i="1"/>
  <c r="J51" i="1" s="1"/>
  <c r="G51" i="1"/>
  <c r="I51" i="1" s="1"/>
  <c r="G29" i="1"/>
  <c r="I29" i="1" s="1"/>
  <c r="H29" i="1"/>
  <c r="J29" i="1" s="1"/>
  <c r="G45" i="1"/>
  <c r="I45" i="1" s="1"/>
  <c r="H45" i="1"/>
  <c r="J45" i="1" s="1"/>
  <c r="G53" i="1"/>
  <c r="I53" i="1" s="1"/>
  <c r="H53" i="1"/>
  <c r="J53" i="1" s="1"/>
  <c r="H39" i="1"/>
  <c r="J39" i="1" s="1"/>
  <c r="G39" i="1"/>
  <c r="I39" i="1" s="1"/>
  <c r="H32" i="1"/>
  <c r="J32" i="1" s="1"/>
  <c r="G32" i="1"/>
  <c r="I32" i="1" s="1"/>
  <c r="H43" i="1"/>
  <c r="J43" i="1" s="1"/>
  <c r="G43" i="1"/>
  <c r="I43" i="1" s="1"/>
  <c r="H28" i="1"/>
  <c r="J28" i="1" s="1"/>
  <c r="G28" i="1"/>
  <c r="I28" i="1" s="1"/>
  <c r="H36" i="1"/>
  <c r="J36" i="1" s="1"/>
  <c r="G36" i="1"/>
  <c r="I36" i="1" s="1"/>
  <c r="H44" i="1"/>
  <c r="J44" i="1" s="1"/>
  <c r="G44" i="1"/>
  <c r="I44" i="1" s="1"/>
  <c r="H52" i="1"/>
  <c r="J52" i="1" s="1"/>
  <c r="G52" i="1"/>
  <c r="I52" i="1" s="1"/>
  <c r="G37" i="1"/>
  <c r="I37" i="1" s="1"/>
  <c r="H37" i="1"/>
  <c r="J37" i="1" s="1"/>
  <c r="H30" i="1"/>
  <c r="J30" i="1" s="1"/>
  <c r="G30" i="1"/>
  <c r="I30" i="1" s="1"/>
  <c r="H38" i="1"/>
  <c r="J38" i="1" s="1"/>
  <c r="G38" i="1"/>
  <c r="I38" i="1" s="1"/>
  <c r="H46" i="1"/>
  <c r="J46" i="1" s="1"/>
  <c r="G46" i="1"/>
  <c r="I46" i="1" s="1"/>
  <c r="H54" i="1"/>
  <c r="J54" i="1" s="1"/>
  <c r="G54" i="1"/>
  <c r="I54" i="1" s="1"/>
  <c r="H23" i="1"/>
  <c r="J23" i="1" s="1"/>
  <c r="G23" i="1"/>
  <c r="I23" i="1" s="1"/>
  <c r="H24" i="1"/>
  <c r="J24" i="1" s="1"/>
  <c r="G24" i="1"/>
  <c r="I24" i="1" s="1"/>
  <c r="H25" i="1"/>
  <c r="J25" i="1" s="1"/>
  <c r="G25" i="1"/>
  <c r="I25" i="1" s="1"/>
  <c r="H27" i="1"/>
  <c r="J27" i="1" s="1"/>
  <c r="G27" i="1"/>
  <c r="I27" i="1" s="1"/>
  <c r="G20" i="1"/>
  <c r="I20" i="1" s="1"/>
  <c r="H20" i="1"/>
  <c r="J20" i="1" s="1"/>
  <c r="H21" i="1"/>
  <c r="J21" i="1" s="1"/>
  <c r="G21" i="1"/>
  <c r="I21" i="1" s="1"/>
  <c r="H26" i="1"/>
  <c r="J26" i="1" s="1"/>
  <c r="G26" i="1"/>
  <c r="I26" i="1" s="1"/>
  <c r="E56" i="1"/>
  <c r="H22" i="1"/>
  <c r="J22" i="1" s="1"/>
  <c r="G22" i="1"/>
  <c r="I22" i="1" s="1"/>
  <c r="H8" i="1"/>
  <c r="J8" i="1" s="1"/>
  <c r="G8" i="1"/>
  <c r="I8" i="1" s="1"/>
  <c r="E55" i="1"/>
  <c r="G13" i="1"/>
  <c r="I13" i="1" s="1"/>
  <c r="H13" i="1"/>
  <c r="J13" i="1" s="1"/>
  <c r="G6" i="1"/>
  <c r="I6" i="1" s="1"/>
  <c r="H6" i="1"/>
  <c r="J6" i="1" s="1"/>
  <c r="G9" i="1"/>
  <c r="I9" i="1" s="1"/>
  <c r="H9" i="1"/>
  <c r="J9" i="1" s="1"/>
  <c r="G18" i="1"/>
  <c r="I18" i="1" s="1"/>
  <c r="H18" i="1"/>
  <c r="J18" i="1" s="1"/>
  <c r="G7" i="1"/>
  <c r="I7" i="1" s="1"/>
  <c r="H7" i="1"/>
  <c r="J7" i="1" s="1"/>
  <c r="G17" i="1"/>
  <c r="I17" i="1" s="1"/>
  <c r="H17" i="1"/>
  <c r="J17" i="1" s="1"/>
  <c r="G16" i="1"/>
  <c r="I16" i="1" s="1"/>
  <c r="H16" i="1"/>
  <c r="J16" i="1" s="1"/>
  <c r="G15" i="1"/>
  <c r="I15" i="1" s="1"/>
  <c r="H15" i="1"/>
  <c r="J15" i="1" s="1"/>
  <c r="G14" i="1"/>
  <c r="I14" i="1" s="1"/>
  <c r="H14" i="1"/>
  <c r="J14" i="1" s="1"/>
  <c r="G12" i="1"/>
  <c r="I12" i="1" s="1"/>
  <c r="H12" i="1"/>
  <c r="J12" i="1" s="1"/>
  <c r="G11" i="1"/>
  <c r="I11" i="1" s="1"/>
  <c r="H11" i="1"/>
  <c r="J11" i="1" s="1"/>
  <c r="G10" i="1"/>
  <c r="I10" i="1" s="1"/>
  <c r="H10" i="1"/>
  <c r="J10" i="1" s="1"/>
  <c r="H5" i="1"/>
  <c r="J5" i="1" s="1"/>
  <c r="G5" i="1"/>
  <c r="I5" i="1" s="1"/>
  <c r="E59" i="1" l="1"/>
  <c r="E58" i="1"/>
  <c r="E57" i="1"/>
  <c r="E60" i="1" l="1"/>
</calcChain>
</file>

<file path=xl/sharedStrings.xml><?xml version="1.0" encoding="utf-8"?>
<sst xmlns="http://schemas.openxmlformats.org/spreadsheetml/2006/main" count="76" uniqueCount="72">
  <si>
    <t>NR. CRT</t>
  </si>
  <si>
    <t>Valoare (lei)</t>
  </si>
  <si>
    <t>Activități conform art. 15 alin  7 din Ordonanţa Guvernului nr. 42/2004, aprobată cu modificări şi completări prin Legea nr. 215/2004, cu modificările şi completările ulterioare</t>
  </si>
  <si>
    <t>Inspecția animalelor și a exploatațiilor nonprofesionale dispusă de direcția sanitar-veterinară și pentru siguranța alimentelor</t>
  </si>
  <si>
    <t>exploatatie cu 1-10 animale</t>
  </si>
  <si>
    <t>exploatatie cu 11-20 de animale</t>
  </si>
  <si>
    <t>exploatatie cu 21-30 de animale</t>
  </si>
  <si>
    <t>exploatatie cu 31-40 de animale</t>
  </si>
  <si>
    <t>exploatatie cu 41-50 de animale</t>
  </si>
  <si>
    <t>exploatatie cu 50-60 de animale</t>
  </si>
  <si>
    <t>exploatatie cu 61-70 de animale</t>
  </si>
  <si>
    <t>exploatatie cu 71-80 de animale</t>
  </si>
  <si>
    <t>exploatatie cu 81-90de animale</t>
  </si>
  <si>
    <t>exploatatie cu 91-100 de animale</t>
  </si>
  <si>
    <t>exploatatie cu 101-200de animale</t>
  </si>
  <si>
    <t>exploatatie cu 201-300de animale</t>
  </si>
  <si>
    <t>exploatatie cu 301-400de animale</t>
  </si>
  <si>
    <t>exploatatie cu 401-500 de animale</t>
  </si>
  <si>
    <t>exploatatie cu mai mult de 500 de animale</t>
  </si>
  <si>
    <t xml:space="preserve"> Examinarea clinică a animalelor pentru suspiciunea bolilor majore,dispusă conform legislației specifice:</t>
  </si>
  <si>
    <t>a)bovine</t>
  </si>
  <si>
    <t>c) ovine, caprine</t>
  </si>
  <si>
    <t>e) carnasiere</t>
  </si>
  <si>
    <t>f) păsări</t>
  </si>
  <si>
    <t>g) albine</t>
  </si>
  <si>
    <t>h) pesti</t>
  </si>
  <si>
    <t>i) altele (viermi de matase, insecte</t>
  </si>
  <si>
    <t>Recoltări de probe de sânge pt. examene de laborator (serologie, hematologie, biochimie, virusologie, parazitologie)</t>
  </si>
  <si>
    <t>a) animale mari</t>
  </si>
  <si>
    <t>e) păsări</t>
  </si>
  <si>
    <t>f) carnasiere</t>
  </si>
  <si>
    <t>f) alte specii</t>
  </si>
  <si>
    <t>b) animale mici și mijlocii</t>
  </si>
  <si>
    <t>c) păsări</t>
  </si>
  <si>
    <t>e) alte probe, inclusiv coprologice</t>
  </si>
  <si>
    <t>Activități de depistare prin examen alergic</t>
  </si>
  <si>
    <t>a) tuberculinare test unic</t>
  </si>
  <si>
    <t>b) TCS</t>
  </si>
  <si>
    <t xml:space="preserve"> Activități imunoprofilactice : </t>
  </si>
  <si>
    <t>b) ovine, caprine</t>
  </si>
  <si>
    <t>d) carnasiere</t>
  </si>
  <si>
    <t>e) păsări - oculoconjunctival</t>
  </si>
  <si>
    <t>f) păsări - injectabil</t>
  </si>
  <si>
    <t xml:space="preserve"> Lucrări de decontaminare, dezinfecție, dezinsecție, deratizare și de necesitate:</t>
  </si>
  <si>
    <t>Manopera privind identificarea și înregistrarea animalelor, a mișcărilor și a evenimentelor suferite de acestea, corectarea eventualelor erori</t>
  </si>
  <si>
    <t>TOTAL FARA TVA 1 AN</t>
  </si>
  <si>
    <t>TVA 1 AN</t>
  </si>
  <si>
    <t>TOTAL CU TVA 1 AN</t>
  </si>
  <si>
    <t>TOTAL FARA TVA 4 ANI</t>
  </si>
  <si>
    <t>TVA 4 ANI</t>
  </si>
  <si>
    <t>TOTAL CU TVA 4 ANI</t>
  </si>
  <si>
    <r>
      <rPr>
        <b/>
        <sz val="11"/>
        <color theme="1"/>
        <rFont val="Calibri"/>
        <family val="2"/>
        <scheme val="minor"/>
      </rPr>
      <t xml:space="preserve">Cantitate </t>
    </r>
    <r>
      <rPr>
        <sz val="11"/>
        <color theme="1"/>
        <rFont val="Calibri"/>
        <family val="2"/>
        <scheme val="minor"/>
      </rPr>
      <t>(activitate lunara/ numar de actiuni conform Hotararii Guvernului nr. 1156/2013, cu modificarile si completarile ulterioare)</t>
    </r>
  </si>
  <si>
    <t>b) ecvidee</t>
  </si>
  <si>
    <t>d) porcine</t>
  </si>
  <si>
    <t>b) animale mici și mijlocii cu excepția porcinelor</t>
  </si>
  <si>
    <t>c) porcine</t>
  </si>
  <si>
    <t>d) porcine cu semne clinice ce pot fi atribuite/ pestei porcine clasice</t>
  </si>
  <si>
    <t xml:space="preserve"> Recoltarea probelor de organe, țesuturi și a altor probe pt. analize de laborator, efectuarea de necropsii, pentru diagnosticul bolilor, altele decât encefalopatiile spongiforme transmisibile,pesta porcină clasică si pesta porcina africana</t>
  </si>
  <si>
    <t xml:space="preserve"> Recoltarea probelor pentru diagnosticul encefalopatiilor spongiforme transmisibile și recoltarea probelor de organe, țesuturi pentru analize de laborator, efectuarea de necropsii, în vederea diagnosticului pestei porcine clasice si pestei porcine africane la:</t>
  </si>
  <si>
    <t>a) bovine</t>
  </si>
  <si>
    <t>a) bovine, ecvidee</t>
  </si>
  <si>
    <t>a) în unități zootehnice, de industrie alimentara, la gospodăriile populației/mp</t>
  </si>
  <si>
    <t>b) în camere de incubație, viermi de mătase/mp</t>
  </si>
  <si>
    <t xml:space="preserve">b)ovine, caprine </t>
  </si>
  <si>
    <t>c)suine</t>
  </si>
  <si>
    <t>e)inregistrare miscare-intrare</t>
  </si>
  <si>
    <t>12 luni</t>
  </si>
  <si>
    <t>36 luni
Minima</t>
  </si>
  <si>
    <t>48 luni
Maxima</t>
  </si>
  <si>
    <t>Total Fara TVA   Minim</t>
  </si>
  <si>
    <t>Total Fara TVA   Maxim</t>
  </si>
  <si>
    <r>
      <rPr>
        <b/>
        <sz val="11"/>
        <color theme="1"/>
        <rFont val="Calibri"/>
        <family val="2"/>
        <scheme val="minor"/>
      </rPr>
      <t>Activitate desfasurata/denumire serviciu</t>
    </r>
    <r>
      <rPr>
        <sz val="11"/>
        <color theme="1"/>
        <rFont val="Calibri"/>
        <family val="2"/>
        <scheme val="minor"/>
      </rPr>
      <t xml:space="preserve">                              (conform art. 15 alin. (7), respectiv alin. (2) din Ordonanta Guvernului nr. 42/2004, aprobata cu modificari si completari prin Legea nr. 215/2014, cu modificarile si completarile ulterioare, repsctiv conform Hotararii Guvernului nr. 1156/2013, cu modificarile si completarile ulterioare)                                                                                            </t>
    </r>
    <r>
      <rPr>
        <b/>
        <sz val="11"/>
        <color theme="1"/>
        <rFont val="Calibri"/>
        <family val="2"/>
        <scheme val="minor"/>
      </rPr>
      <t xml:space="preserve"> CSV MIHAIL KOGALNICEANU ANEXA III LA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</si>
</sst>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sz val="10"/>
      <name val="Times New Roman"/>
      <family val="1"/>
      <charset val="238"/>
    </font>
    <font>
      <u/>
      <sz val="11"/>
      <color theme="10"/>
      <name val="Calibri"/>
      <family val="2"/>
      <scheme val="minor"/>
    </font>
    <font>
      <u/>
      <sz val="11"/>
      <name val="Calibri"/>
      <family val="2"/>
      <scheme val="minor"/>
    </font>
    <font>
      <sz val="11"/>
      <name val="Calibri"/>
      <family val="2"/>
      <scheme val="minor"/>
    </font>
    <font>
      <sz val="10"/>
      <color theme="1"/>
      <name val="Times New Roman"/>
      <family val="1"/>
      <charset val="238"/>
    </font>
    <font>
      <b/>
      <sz val="10"/>
      <color theme="1"/>
      <name val="Times New Roman"/>
      <family val="1"/>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67">
    <xf numFmtId="0" fontId="0" fillId="0" borderId="0" xfId="0"/>
    <xf numFmtId="0" fontId="0" fillId="0" borderId="1" xfId="0" applyBorder="1" applyAlignment="1">
      <alignment horizontal="center" vertical="top" wrapText="1"/>
    </xf>
    <xf numFmtId="0" fontId="6" fillId="0" borderId="0" xfId="0" applyFont="1"/>
    <xf numFmtId="0" fontId="7" fillId="0" borderId="4" xfId="0" applyFont="1" applyBorder="1" applyAlignment="1">
      <alignment vertical="center" wrapText="1"/>
    </xf>
    <xf numFmtId="0" fontId="2" fillId="0" borderId="6" xfId="0" applyFont="1" applyBorder="1"/>
    <xf numFmtId="0" fontId="0" fillId="0" borderId="8" xfId="0" applyBorder="1"/>
    <xf numFmtId="0" fontId="0" fillId="0" borderId="5" xfId="0" applyBorder="1"/>
    <xf numFmtId="0" fontId="2" fillId="0" borderId="4" xfId="0" applyFont="1" applyBorder="1"/>
    <xf numFmtId="0" fontId="0" fillId="0" borderId="6" xfId="0" applyBorder="1"/>
    <xf numFmtId="0" fontId="0" fillId="0" borderId="4" xfId="0" applyBorder="1"/>
    <xf numFmtId="3" fontId="6" fillId="0" borderId="4" xfId="0" applyNumberFormat="1" applyFont="1" applyBorder="1" applyAlignment="1">
      <alignment horizontal="center" vertical="center"/>
    </xf>
    <xf numFmtId="0" fontId="0" fillId="2" borderId="4" xfId="0" applyFill="1" applyBorder="1"/>
    <xf numFmtId="0" fontId="2" fillId="0" borderId="1" xfId="0" applyFont="1" applyBorder="1" applyAlignment="1">
      <alignment horizontal="center" vertical="top" wrapText="1"/>
    </xf>
    <xf numFmtId="0" fontId="0" fillId="0" borderId="1" xfId="0" applyBorder="1" applyAlignment="1">
      <alignment vertical="top" wrapText="1"/>
    </xf>
    <xf numFmtId="0" fontId="7" fillId="0" borderId="6" xfId="0" applyFont="1" applyBorder="1" applyAlignment="1">
      <alignment vertical="center" wrapText="1"/>
    </xf>
    <xf numFmtId="3" fontId="6" fillId="0" borderId="6" xfId="0" applyNumberFormat="1" applyFont="1" applyBorder="1" applyAlignment="1">
      <alignment horizontal="center" vertical="center"/>
    </xf>
    <xf numFmtId="0" fontId="0" fillId="0" borderId="12" xfId="0" applyBorder="1"/>
    <xf numFmtId="3" fontId="6" fillId="0" borderId="12" xfId="0" applyNumberFormat="1" applyFont="1" applyBorder="1" applyAlignment="1">
      <alignment horizontal="center" vertical="center"/>
    </xf>
    <xf numFmtId="0" fontId="3" fillId="0" borderId="12" xfId="0" applyFont="1" applyBorder="1" applyAlignment="1">
      <alignment horizontal="center" vertical="center" wrapText="1"/>
    </xf>
    <xf numFmtId="0" fontId="6" fillId="0" borderId="12" xfId="0" applyFont="1" applyBorder="1" applyAlignment="1">
      <alignment horizontal="center" vertical="center"/>
    </xf>
    <xf numFmtId="0" fontId="7" fillId="0" borderId="18" xfId="0" applyFont="1" applyBorder="1" applyAlignment="1">
      <alignment vertical="center" wrapText="1"/>
    </xf>
    <xf numFmtId="0" fontId="0" fillId="0" borderId="18" xfId="0" applyBorder="1"/>
    <xf numFmtId="3" fontId="6" fillId="0" borderId="18" xfId="0" applyNumberFormat="1" applyFont="1" applyBorder="1" applyAlignment="1">
      <alignment horizontal="center" vertical="center"/>
    </xf>
    <xf numFmtId="0" fontId="7" fillId="0" borderId="12" xfId="0" applyFont="1" applyBorder="1" applyAlignment="1">
      <alignment vertical="center" wrapText="1"/>
    </xf>
    <xf numFmtId="0" fontId="0" fillId="0" borderId="10" xfId="0" applyBorder="1"/>
    <xf numFmtId="3" fontId="0" fillId="0" borderId="0" xfId="0" applyNumberFormat="1"/>
    <xf numFmtId="3" fontId="2" fillId="0" borderId="4" xfId="0" applyNumberFormat="1" applyFont="1" applyBorder="1" applyAlignment="1">
      <alignment horizontal="center" vertical="center" wrapText="1"/>
    </xf>
    <xf numFmtId="3" fontId="0" fillId="0" borderId="4" xfId="0" applyNumberFormat="1" applyBorder="1"/>
    <xf numFmtId="0" fontId="2" fillId="0" borderId="4" xfId="0" applyFont="1" applyBorder="1" applyAlignment="1">
      <alignment horizontal="center" vertical="center"/>
    </xf>
    <xf numFmtId="3" fontId="0" fillId="0" borderId="9" xfId="0" applyNumberFormat="1" applyBorder="1"/>
    <xf numFmtId="3" fontId="6" fillId="0" borderId="8" xfId="1" applyNumberFormat="1" applyFont="1" applyBorder="1"/>
    <xf numFmtId="3" fontId="0" fillId="0" borderId="6" xfId="0" applyNumberFormat="1" applyBorder="1"/>
    <xf numFmtId="3" fontId="6" fillId="0" borderId="12" xfId="0" applyNumberFormat="1" applyFont="1" applyBorder="1" applyAlignment="1">
      <alignment vertical="center"/>
    </xf>
    <xf numFmtId="3" fontId="6" fillId="0" borderId="12" xfId="0" applyNumberFormat="1" applyFont="1" applyBorder="1" applyAlignment="1">
      <alignment horizontal="right" vertical="center"/>
    </xf>
    <xf numFmtId="3" fontId="6" fillId="0" borderId="10" xfId="1" applyNumberFormat="1" applyFont="1" applyBorder="1"/>
    <xf numFmtId="3" fontId="6" fillId="0" borderId="14" xfId="1" applyNumberFormat="1" applyFont="1" applyBorder="1"/>
    <xf numFmtId="3" fontId="0" fillId="0" borderId="12" xfId="0" applyNumberFormat="1" applyBorder="1"/>
    <xf numFmtId="3" fontId="2" fillId="0" borderId="6" xfId="0" applyNumberFormat="1" applyFont="1" applyBorder="1"/>
    <xf numFmtId="3" fontId="2" fillId="0" borderId="4" xfId="0" applyNumberFormat="1" applyFont="1" applyBorder="1"/>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5" fillId="0" borderId="12" xfId="2" applyFont="1" applyBorder="1" applyAlignment="1">
      <alignment horizontal="left"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7" fillId="0" borderId="18" xfId="0" applyFont="1" applyBorder="1" applyAlignment="1">
      <alignment horizontal="center" vertical="top" wrapText="1"/>
    </xf>
    <xf numFmtId="0" fontId="7" fillId="0" borderId="4" xfId="0" applyFont="1" applyBorder="1" applyAlignment="1">
      <alignment horizontal="center" vertical="top" wrapText="1"/>
    </xf>
    <xf numFmtId="0" fontId="7" fillId="0" borderId="12" xfId="0" applyFont="1" applyBorder="1" applyAlignment="1">
      <alignment horizontal="center" vertical="top" wrapText="1"/>
    </xf>
    <xf numFmtId="0" fontId="7" fillId="0" borderId="18" xfId="0" applyFont="1" applyBorder="1" applyAlignment="1">
      <alignment vertical="top" wrapText="1"/>
    </xf>
    <xf numFmtId="0" fontId="7" fillId="0" borderId="4" xfId="0" applyFont="1" applyBorder="1" applyAlignment="1">
      <alignment vertical="top" wrapText="1"/>
    </xf>
    <xf numFmtId="0" fontId="7" fillId="0" borderId="12" xfId="0" applyFont="1" applyBorder="1" applyAlignment="1">
      <alignment vertical="top" wrapText="1"/>
    </xf>
    <xf numFmtId="0" fontId="7" fillId="0" borderId="18" xfId="0" applyFont="1" applyBorder="1" applyAlignment="1">
      <alignment vertical="center" wrapText="1"/>
    </xf>
    <xf numFmtId="0" fontId="7" fillId="0" borderId="4" xfId="0" applyFont="1" applyBorder="1" applyAlignment="1">
      <alignment vertical="center" wrapText="1"/>
    </xf>
    <xf numFmtId="0" fontId="7" fillId="0" borderId="12" xfId="0" applyFont="1" applyBorder="1" applyAlignment="1">
      <alignment vertical="center" wrapText="1"/>
    </xf>
    <xf numFmtId="0" fontId="7" fillId="0" borderId="1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center" vertical="center" wrapText="1"/>
    </xf>
    <xf numFmtId="0" fontId="7" fillId="0" borderId="17" xfId="0" applyFont="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ge5.ro/Gratuit/gu3doojq/legea-nr-215-2004-pentru-aprobarea-ordonantei-guvernului-nr-42-2004-privind-organizarea-activitatii-veterinare?d=2020-07-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A840-6C49-438C-96BA-260568981367}">
  <dimension ref="A1:K60"/>
  <sheetViews>
    <sheetView tabSelected="1" workbookViewId="0">
      <selection activeCell="C32" sqref="C32"/>
    </sheetView>
  </sheetViews>
  <sheetFormatPr defaultRowHeight="15" x14ac:dyDescent="0.25"/>
  <cols>
    <col min="1" max="1" width="6" customWidth="1"/>
    <col min="2" max="2" width="52.42578125" customWidth="1"/>
    <col min="3" max="3" width="27" customWidth="1"/>
    <col min="5" max="5" width="16.42578125" customWidth="1"/>
    <col min="6" max="6" width="9.5703125" bestFit="1" customWidth="1"/>
    <col min="7" max="7" width="9.5703125" customWidth="1"/>
    <col min="8" max="8" width="7.85546875" style="25" bestFit="1" customWidth="1"/>
    <col min="9" max="9" width="8.140625" style="25" bestFit="1" customWidth="1"/>
    <col min="10" max="10" width="10.28515625" style="25" customWidth="1"/>
    <col min="11" max="11" width="9.5703125" style="25" bestFit="1" customWidth="1"/>
  </cols>
  <sheetData>
    <row r="1" spans="1:11" ht="150" customHeight="1" x14ac:dyDescent="0.25">
      <c r="A1" s="13" t="s">
        <v>0</v>
      </c>
      <c r="B1" s="41" t="s">
        <v>71</v>
      </c>
      <c r="C1" s="42"/>
      <c r="D1" s="12" t="s">
        <v>1</v>
      </c>
      <c r="E1" s="1" t="s">
        <v>51</v>
      </c>
      <c r="F1" s="28" t="s">
        <v>66</v>
      </c>
      <c r="G1" s="26" t="s">
        <v>67</v>
      </c>
      <c r="H1" s="26" t="s">
        <v>68</v>
      </c>
      <c r="I1" s="26" t="s">
        <v>69</v>
      </c>
      <c r="J1" s="26" t="s">
        <v>70</v>
      </c>
    </row>
    <row r="2" spans="1:11" s="2" customFormat="1" ht="33.75" customHeight="1" thickBot="1" x14ac:dyDescent="0.3">
      <c r="A2" s="18">
        <v>1</v>
      </c>
      <c r="B2" s="43" t="s">
        <v>2</v>
      </c>
      <c r="C2" s="43"/>
      <c r="D2" s="19">
        <v>10000</v>
      </c>
      <c r="E2" s="17">
        <v>1</v>
      </c>
      <c r="F2" s="32">
        <f>D2*12</f>
        <v>120000</v>
      </c>
      <c r="G2" s="33">
        <f>D2*36</f>
        <v>360000</v>
      </c>
      <c r="H2" s="33">
        <f>D2*48</f>
        <v>480000</v>
      </c>
      <c r="I2" s="33">
        <f>G2</f>
        <v>360000</v>
      </c>
      <c r="J2" s="33">
        <f>H2</f>
        <v>480000</v>
      </c>
    </row>
    <row r="3" spans="1:11" ht="26.25" customHeight="1" x14ac:dyDescent="0.25">
      <c r="A3" s="44">
        <v>2</v>
      </c>
      <c r="B3" s="49" t="s">
        <v>3</v>
      </c>
      <c r="C3" s="50"/>
      <c r="D3" s="50"/>
      <c r="E3" s="51"/>
      <c r="G3" s="8"/>
      <c r="H3" s="31"/>
      <c r="I3" s="31"/>
      <c r="J3" s="31"/>
      <c r="K3" s="29"/>
    </row>
    <row r="4" spans="1:11" x14ac:dyDescent="0.25">
      <c r="A4" s="44"/>
      <c r="B4" s="39" t="s">
        <v>4</v>
      </c>
      <c r="C4" s="40"/>
      <c r="D4" s="9">
        <v>44</v>
      </c>
      <c r="E4" s="10">
        <v>120</v>
      </c>
      <c r="F4" s="30">
        <f>D4*E4</f>
        <v>5280</v>
      </c>
      <c r="G4" s="27">
        <f>F4*3</f>
        <v>15840</v>
      </c>
      <c r="H4" s="27">
        <f>F4*4</f>
        <v>21120</v>
      </c>
      <c r="I4" s="27">
        <f>G4</f>
        <v>15840</v>
      </c>
      <c r="J4" s="27">
        <f>H4</f>
        <v>21120</v>
      </c>
      <c r="K4" s="29"/>
    </row>
    <row r="5" spans="1:11" x14ac:dyDescent="0.25">
      <c r="A5" s="44"/>
      <c r="B5" s="39" t="s">
        <v>5</v>
      </c>
      <c r="C5" s="40"/>
      <c r="D5" s="9">
        <v>48</v>
      </c>
      <c r="E5" s="10">
        <v>3</v>
      </c>
      <c r="F5" s="30">
        <f t="shared" ref="F5:F54" si="0">D5*E5</f>
        <v>144</v>
      </c>
      <c r="G5" s="27">
        <f t="shared" ref="G5:G54" si="1">F5*3</f>
        <v>432</v>
      </c>
      <c r="H5" s="27">
        <f t="shared" ref="H5:H54" si="2">F5*4</f>
        <v>576</v>
      </c>
      <c r="I5" s="27">
        <f t="shared" ref="I5:I18" si="3">G5</f>
        <v>432</v>
      </c>
      <c r="J5" s="27">
        <f t="shared" ref="J5:J18" si="4">H5</f>
        <v>576</v>
      </c>
      <c r="K5" s="29"/>
    </row>
    <row r="6" spans="1:11" x14ac:dyDescent="0.25">
      <c r="A6" s="44"/>
      <c r="B6" s="39" t="s">
        <v>6</v>
      </c>
      <c r="C6" s="40"/>
      <c r="D6" s="9">
        <v>53</v>
      </c>
      <c r="E6" s="10">
        <v>3</v>
      </c>
      <c r="F6" s="30">
        <f t="shared" si="0"/>
        <v>159</v>
      </c>
      <c r="G6" s="27">
        <f t="shared" si="1"/>
        <v>477</v>
      </c>
      <c r="H6" s="27">
        <f t="shared" si="2"/>
        <v>636</v>
      </c>
      <c r="I6" s="27">
        <f t="shared" si="3"/>
        <v>477</v>
      </c>
      <c r="J6" s="27">
        <f t="shared" si="4"/>
        <v>636</v>
      </c>
      <c r="K6" s="29"/>
    </row>
    <row r="7" spans="1:11" x14ac:dyDescent="0.25">
      <c r="A7" s="44"/>
      <c r="B7" s="39" t="s">
        <v>7</v>
      </c>
      <c r="C7" s="40"/>
      <c r="D7" s="9">
        <v>58</v>
      </c>
      <c r="E7" s="10">
        <v>4</v>
      </c>
      <c r="F7" s="30">
        <f t="shared" si="0"/>
        <v>232</v>
      </c>
      <c r="G7" s="27">
        <f t="shared" si="1"/>
        <v>696</v>
      </c>
      <c r="H7" s="27">
        <f t="shared" si="2"/>
        <v>928</v>
      </c>
      <c r="I7" s="27">
        <f t="shared" si="3"/>
        <v>696</v>
      </c>
      <c r="J7" s="27">
        <f t="shared" si="4"/>
        <v>928</v>
      </c>
      <c r="K7" s="29"/>
    </row>
    <row r="8" spans="1:11" x14ac:dyDescent="0.25">
      <c r="A8" s="44"/>
      <c r="B8" s="39" t="s">
        <v>8</v>
      </c>
      <c r="C8" s="40"/>
      <c r="D8" s="9">
        <v>64</v>
      </c>
      <c r="E8" s="10">
        <v>21</v>
      </c>
      <c r="F8" s="30">
        <f t="shared" si="0"/>
        <v>1344</v>
      </c>
      <c r="G8" s="27">
        <f t="shared" si="1"/>
        <v>4032</v>
      </c>
      <c r="H8" s="27">
        <f t="shared" si="2"/>
        <v>5376</v>
      </c>
      <c r="I8" s="27">
        <f t="shared" si="3"/>
        <v>4032</v>
      </c>
      <c r="J8" s="27">
        <f t="shared" si="4"/>
        <v>5376</v>
      </c>
      <c r="K8" s="29"/>
    </row>
    <row r="9" spans="1:11" x14ac:dyDescent="0.25">
      <c r="A9" s="44"/>
      <c r="B9" s="39" t="s">
        <v>9</v>
      </c>
      <c r="C9" s="40"/>
      <c r="D9" s="9">
        <v>70</v>
      </c>
      <c r="E9" s="10">
        <v>0</v>
      </c>
      <c r="F9" s="30">
        <f t="shared" si="0"/>
        <v>0</v>
      </c>
      <c r="G9" s="27">
        <f t="shared" si="1"/>
        <v>0</v>
      </c>
      <c r="H9" s="27">
        <f t="shared" si="2"/>
        <v>0</v>
      </c>
      <c r="I9" s="27">
        <f t="shared" si="3"/>
        <v>0</v>
      </c>
      <c r="J9" s="27">
        <f t="shared" si="4"/>
        <v>0</v>
      </c>
      <c r="K9" s="29"/>
    </row>
    <row r="10" spans="1:11" x14ac:dyDescent="0.25">
      <c r="A10" s="44"/>
      <c r="B10" s="39" t="s">
        <v>10</v>
      </c>
      <c r="C10" s="40"/>
      <c r="D10" s="9">
        <v>77</v>
      </c>
      <c r="E10" s="10">
        <v>1</v>
      </c>
      <c r="F10" s="30">
        <f t="shared" si="0"/>
        <v>77</v>
      </c>
      <c r="G10" s="27">
        <f t="shared" si="1"/>
        <v>231</v>
      </c>
      <c r="H10" s="27">
        <f t="shared" si="2"/>
        <v>308</v>
      </c>
      <c r="I10" s="27">
        <f t="shared" si="3"/>
        <v>231</v>
      </c>
      <c r="J10" s="27">
        <f t="shared" si="4"/>
        <v>308</v>
      </c>
      <c r="K10" s="29"/>
    </row>
    <row r="11" spans="1:11" x14ac:dyDescent="0.25">
      <c r="A11" s="44"/>
      <c r="B11" s="39" t="s">
        <v>11</v>
      </c>
      <c r="C11" s="40"/>
      <c r="D11" s="9">
        <v>85</v>
      </c>
      <c r="E11" s="10">
        <v>1</v>
      </c>
      <c r="F11" s="30">
        <f t="shared" si="0"/>
        <v>85</v>
      </c>
      <c r="G11" s="27">
        <f t="shared" si="1"/>
        <v>255</v>
      </c>
      <c r="H11" s="27">
        <f t="shared" si="2"/>
        <v>340</v>
      </c>
      <c r="I11" s="27">
        <f t="shared" si="3"/>
        <v>255</v>
      </c>
      <c r="J11" s="27">
        <f t="shared" si="4"/>
        <v>340</v>
      </c>
      <c r="K11" s="29"/>
    </row>
    <row r="12" spans="1:11" x14ac:dyDescent="0.25">
      <c r="A12" s="44"/>
      <c r="B12" s="39" t="s">
        <v>12</v>
      </c>
      <c r="C12" s="40"/>
      <c r="D12" s="9">
        <v>94</v>
      </c>
      <c r="E12" s="10">
        <v>2</v>
      </c>
      <c r="F12" s="30">
        <f t="shared" si="0"/>
        <v>188</v>
      </c>
      <c r="G12" s="27">
        <f t="shared" si="1"/>
        <v>564</v>
      </c>
      <c r="H12" s="27">
        <f t="shared" si="2"/>
        <v>752</v>
      </c>
      <c r="I12" s="27">
        <f t="shared" si="3"/>
        <v>564</v>
      </c>
      <c r="J12" s="27">
        <f t="shared" si="4"/>
        <v>752</v>
      </c>
      <c r="K12" s="29"/>
    </row>
    <row r="13" spans="1:11" x14ac:dyDescent="0.25">
      <c r="A13" s="44"/>
      <c r="B13" s="39" t="s">
        <v>13</v>
      </c>
      <c r="C13" s="40"/>
      <c r="D13" s="9">
        <v>103</v>
      </c>
      <c r="E13" s="10">
        <v>2</v>
      </c>
      <c r="F13" s="30">
        <f t="shared" si="0"/>
        <v>206</v>
      </c>
      <c r="G13" s="27">
        <f t="shared" si="1"/>
        <v>618</v>
      </c>
      <c r="H13" s="27">
        <f t="shared" si="2"/>
        <v>824</v>
      </c>
      <c r="I13" s="27">
        <f t="shared" si="3"/>
        <v>618</v>
      </c>
      <c r="J13" s="27">
        <f t="shared" si="4"/>
        <v>824</v>
      </c>
      <c r="K13" s="29"/>
    </row>
    <row r="14" spans="1:11" x14ac:dyDescent="0.25">
      <c r="A14" s="44"/>
      <c r="B14" s="39" t="s">
        <v>14</v>
      </c>
      <c r="C14" s="40"/>
      <c r="D14" s="9">
        <v>113</v>
      </c>
      <c r="E14" s="10">
        <v>9</v>
      </c>
      <c r="F14" s="30">
        <f t="shared" si="0"/>
        <v>1017</v>
      </c>
      <c r="G14" s="27">
        <f t="shared" si="1"/>
        <v>3051</v>
      </c>
      <c r="H14" s="27">
        <f t="shared" si="2"/>
        <v>4068</v>
      </c>
      <c r="I14" s="27">
        <f t="shared" si="3"/>
        <v>3051</v>
      </c>
      <c r="J14" s="27">
        <f t="shared" si="4"/>
        <v>4068</v>
      </c>
      <c r="K14" s="29"/>
    </row>
    <row r="15" spans="1:11" x14ac:dyDescent="0.25">
      <c r="A15" s="44"/>
      <c r="B15" s="39" t="s">
        <v>15</v>
      </c>
      <c r="C15" s="40"/>
      <c r="D15" s="9">
        <v>124</v>
      </c>
      <c r="E15" s="10">
        <v>9</v>
      </c>
      <c r="F15" s="30">
        <f t="shared" si="0"/>
        <v>1116</v>
      </c>
      <c r="G15" s="27">
        <f t="shared" si="1"/>
        <v>3348</v>
      </c>
      <c r="H15" s="27">
        <f t="shared" si="2"/>
        <v>4464</v>
      </c>
      <c r="I15" s="27">
        <f t="shared" si="3"/>
        <v>3348</v>
      </c>
      <c r="J15" s="27">
        <f t="shared" si="4"/>
        <v>4464</v>
      </c>
      <c r="K15" s="29"/>
    </row>
    <row r="16" spans="1:11" x14ac:dyDescent="0.25">
      <c r="A16" s="44"/>
      <c r="B16" s="39" t="s">
        <v>16</v>
      </c>
      <c r="C16" s="40"/>
      <c r="D16" s="9">
        <v>136</v>
      </c>
      <c r="E16" s="10">
        <v>3</v>
      </c>
      <c r="F16" s="30">
        <f t="shared" si="0"/>
        <v>408</v>
      </c>
      <c r="G16" s="27">
        <f t="shared" si="1"/>
        <v>1224</v>
      </c>
      <c r="H16" s="27">
        <f t="shared" si="2"/>
        <v>1632</v>
      </c>
      <c r="I16" s="27">
        <f t="shared" si="3"/>
        <v>1224</v>
      </c>
      <c r="J16" s="27">
        <f t="shared" si="4"/>
        <v>1632</v>
      </c>
      <c r="K16" s="29"/>
    </row>
    <row r="17" spans="1:11" x14ac:dyDescent="0.25">
      <c r="A17" s="44"/>
      <c r="B17" s="39" t="s">
        <v>17</v>
      </c>
      <c r="C17" s="40"/>
      <c r="D17" s="9">
        <v>150</v>
      </c>
      <c r="E17" s="10">
        <v>4</v>
      </c>
      <c r="F17" s="30">
        <f t="shared" si="0"/>
        <v>600</v>
      </c>
      <c r="G17" s="27">
        <f t="shared" si="1"/>
        <v>1800</v>
      </c>
      <c r="H17" s="27">
        <f t="shared" si="2"/>
        <v>2400</v>
      </c>
      <c r="I17" s="27">
        <f t="shared" si="3"/>
        <v>1800</v>
      </c>
      <c r="J17" s="27">
        <f t="shared" si="4"/>
        <v>2400</v>
      </c>
      <c r="K17" s="29"/>
    </row>
    <row r="18" spans="1:11" ht="21" customHeight="1" thickBot="1" x14ac:dyDescent="0.3">
      <c r="A18" s="45"/>
      <c r="B18" s="47" t="s">
        <v>18</v>
      </c>
      <c r="C18" s="48"/>
      <c r="D18" s="16">
        <v>165</v>
      </c>
      <c r="E18" s="17">
        <v>2</v>
      </c>
      <c r="F18" s="35">
        <f t="shared" si="0"/>
        <v>330</v>
      </c>
      <c r="G18" s="36">
        <f t="shared" si="1"/>
        <v>990</v>
      </c>
      <c r="H18" s="36">
        <f t="shared" si="2"/>
        <v>1320</v>
      </c>
      <c r="I18" s="36">
        <f t="shared" si="3"/>
        <v>990</v>
      </c>
      <c r="J18" s="36">
        <f t="shared" si="4"/>
        <v>1320</v>
      </c>
      <c r="K18" s="29"/>
    </row>
    <row r="19" spans="1:11" ht="15" customHeight="1" x14ac:dyDescent="0.25">
      <c r="A19" s="46">
        <v>3</v>
      </c>
      <c r="B19" s="46" t="s">
        <v>19</v>
      </c>
      <c r="C19" s="20" t="s">
        <v>20</v>
      </c>
      <c r="D19" s="21">
        <v>20</v>
      </c>
      <c r="E19" s="22">
        <v>292</v>
      </c>
      <c r="F19" s="34">
        <f>D19*E19</f>
        <v>5840</v>
      </c>
      <c r="G19" s="27">
        <f t="shared" si="1"/>
        <v>17520</v>
      </c>
      <c r="H19" s="27">
        <f t="shared" si="2"/>
        <v>23360</v>
      </c>
      <c r="I19" s="31">
        <f>G19</f>
        <v>17520</v>
      </c>
      <c r="J19" s="31">
        <f>H19</f>
        <v>23360</v>
      </c>
      <c r="K19" s="29"/>
    </row>
    <row r="20" spans="1:11" x14ac:dyDescent="0.25">
      <c r="A20" s="44"/>
      <c r="B20" s="44"/>
      <c r="C20" s="3" t="s">
        <v>52</v>
      </c>
      <c r="D20" s="9">
        <v>34</v>
      </c>
      <c r="E20" s="10">
        <v>135</v>
      </c>
      <c r="F20" s="30">
        <f t="shared" si="0"/>
        <v>4590</v>
      </c>
      <c r="G20" s="27">
        <f t="shared" si="1"/>
        <v>13770</v>
      </c>
      <c r="H20" s="27">
        <f t="shared" si="2"/>
        <v>18360</v>
      </c>
      <c r="I20" s="31">
        <f t="shared" ref="I20:I27" si="5">G20</f>
        <v>13770</v>
      </c>
      <c r="J20" s="31">
        <f t="shared" ref="J20:J27" si="6">H20</f>
        <v>18360</v>
      </c>
      <c r="K20" s="29"/>
    </row>
    <row r="21" spans="1:11" x14ac:dyDescent="0.25">
      <c r="A21" s="44"/>
      <c r="B21" s="44"/>
      <c r="C21" s="3" t="s">
        <v>21</v>
      </c>
      <c r="D21" s="9">
        <v>11</v>
      </c>
      <c r="E21" s="10">
        <v>7941</v>
      </c>
      <c r="F21" s="30">
        <f t="shared" si="0"/>
        <v>87351</v>
      </c>
      <c r="G21" s="27">
        <f t="shared" si="1"/>
        <v>262053</v>
      </c>
      <c r="H21" s="27">
        <f t="shared" si="2"/>
        <v>349404</v>
      </c>
      <c r="I21" s="31">
        <f t="shared" si="5"/>
        <v>262053</v>
      </c>
      <c r="J21" s="31">
        <f t="shared" si="6"/>
        <v>349404</v>
      </c>
      <c r="K21" s="29"/>
    </row>
    <row r="22" spans="1:11" x14ac:dyDescent="0.25">
      <c r="A22" s="44"/>
      <c r="B22" s="44"/>
      <c r="C22" s="3" t="s">
        <v>53</v>
      </c>
      <c r="D22" s="9">
        <v>21</v>
      </c>
      <c r="E22" s="10">
        <v>250</v>
      </c>
      <c r="F22" s="30">
        <f t="shared" si="0"/>
        <v>5250</v>
      </c>
      <c r="G22" s="27">
        <f t="shared" si="1"/>
        <v>15750</v>
      </c>
      <c r="H22" s="27">
        <f t="shared" si="2"/>
        <v>21000</v>
      </c>
      <c r="I22" s="31">
        <f t="shared" si="5"/>
        <v>15750</v>
      </c>
      <c r="J22" s="31">
        <f t="shared" si="6"/>
        <v>21000</v>
      </c>
      <c r="K22" s="29"/>
    </row>
    <row r="23" spans="1:11" x14ac:dyDescent="0.25">
      <c r="A23" s="44"/>
      <c r="B23" s="44"/>
      <c r="C23" s="3" t="s">
        <v>22</v>
      </c>
      <c r="D23" s="9">
        <v>22</v>
      </c>
      <c r="E23" s="10">
        <v>1434</v>
      </c>
      <c r="F23" s="30">
        <f t="shared" si="0"/>
        <v>31548</v>
      </c>
      <c r="G23" s="27">
        <f t="shared" si="1"/>
        <v>94644</v>
      </c>
      <c r="H23" s="27">
        <f t="shared" si="2"/>
        <v>126192</v>
      </c>
      <c r="I23" s="31">
        <f t="shared" si="5"/>
        <v>94644</v>
      </c>
      <c r="J23" s="31">
        <f t="shared" si="6"/>
        <v>126192</v>
      </c>
      <c r="K23" s="29"/>
    </row>
    <row r="24" spans="1:11" x14ac:dyDescent="0.25">
      <c r="A24" s="44"/>
      <c r="B24" s="44"/>
      <c r="C24" s="3" t="s">
        <v>23</v>
      </c>
      <c r="D24" s="9">
        <v>2</v>
      </c>
      <c r="E24" s="10">
        <v>8233</v>
      </c>
      <c r="F24" s="30">
        <f t="shared" si="0"/>
        <v>16466</v>
      </c>
      <c r="G24" s="27">
        <f t="shared" si="1"/>
        <v>49398</v>
      </c>
      <c r="H24" s="27">
        <f t="shared" si="2"/>
        <v>65864</v>
      </c>
      <c r="I24" s="31">
        <f t="shared" si="5"/>
        <v>49398</v>
      </c>
      <c r="J24" s="31">
        <f t="shared" si="6"/>
        <v>65864</v>
      </c>
      <c r="K24" s="29"/>
    </row>
    <row r="25" spans="1:11" x14ac:dyDescent="0.25">
      <c r="A25" s="44"/>
      <c r="B25" s="44"/>
      <c r="C25" s="3" t="s">
        <v>24</v>
      </c>
      <c r="D25" s="9">
        <v>2</v>
      </c>
      <c r="E25" s="10">
        <v>515</v>
      </c>
      <c r="F25" s="30">
        <f t="shared" si="0"/>
        <v>1030</v>
      </c>
      <c r="G25" s="27">
        <f t="shared" si="1"/>
        <v>3090</v>
      </c>
      <c r="H25" s="27">
        <f t="shared" si="2"/>
        <v>4120</v>
      </c>
      <c r="I25" s="31">
        <f t="shared" si="5"/>
        <v>3090</v>
      </c>
      <c r="J25" s="31">
        <f t="shared" si="6"/>
        <v>4120</v>
      </c>
      <c r="K25" s="29"/>
    </row>
    <row r="26" spans="1:11" x14ac:dyDescent="0.25">
      <c r="A26" s="44"/>
      <c r="B26" s="44"/>
      <c r="C26" s="3" t="s">
        <v>25</v>
      </c>
      <c r="D26" s="9">
        <v>46</v>
      </c>
      <c r="E26" s="10"/>
      <c r="F26" s="30">
        <f t="shared" si="0"/>
        <v>0</v>
      </c>
      <c r="G26" s="27">
        <f t="shared" si="1"/>
        <v>0</v>
      </c>
      <c r="H26" s="27">
        <f t="shared" si="2"/>
        <v>0</v>
      </c>
      <c r="I26" s="31">
        <f t="shared" si="5"/>
        <v>0</v>
      </c>
      <c r="J26" s="31">
        <f t="shared" si="6"/>
        <v>0</v>
      </c>
      <c r="K26" s="29"/>
    </row>
    <row r="27" spans="1:11" ht="15.75" thickBot="1" x14ac:dyDescent="0.3">
      <c r="A27" s="45"/>
      <c r="B27" s="45"/>
      <c r="C27" s="23" t="s">
        <v>26</v>
      </c>
      <c r="D27" s="16">
        <v>31</v>
      </c>
      <c r="E27" s="17"/>
      <c r="F27" s="35">
        <f t="shared" si="0"/>
        <v>0</v>
      </c>
      <c r="G27" s="36">
        <f t="shared" si="1"/>
        <v>0</v>
      </c>
      <c r="H27" s="36">
        <f t="shared" si="2"/>
        <v>0</v>
      </c>
      <c r="I27" s="36">
        <f t="shared" si="5"/>
        <v>0</v>
      </c>
      <c r="J27" s="36">
        <f t="shared" si="6"/>
        <v>0</v>
      </c>
      <c r="K27" s="29"/>
    </row>
    <row r="28" spans="1:11" x14ac:dyDescent="0.25">
      <c r="A28" s="52">
        <v>4</v>
      </c>
      <c r="B28" s="55" t="s">
        <v>27</v>
      </c>
      <c r="C28" s="20" t="s">
        <v>28</v>
      </c>
      <c r="D28" s="21">
        <v>21</v>
      </c>
      <c r="E28" s="22">
        <v>308</v>
      </c>
      <c r="F28" s="34">
        <f t="shared" si="0"/>
        <v>6468</v>
      </c>
      <c r="G28" s="31">
        <f t="shared" si="1"/>
        <v>19404</v>
      </c>
      <c r="H28" s="31">
        <f t="shared" si="2"/>
        <v>25872</v>
      </c>
      <c r="I28" s="31">
        <f>G28</f>
        <v>19404</v>
      </c>
      <c r="J28" s="31">
        <f>H28</f>
        <v>25872</v>
      </c>
      <c r="K28" s="29"/>
    </row>
    <row r="29" spans="1:11" ht="25.5" x14ac:dyDescent="0.25">
      <c r="A29" s="53"/>
      <c r="B29" s="56"/>
      <c r="C29" s="3" t="s">
        <v>54</v>
      </c>
      <c r="D29" s="9">
        <v>11</v>
      </c>
      <c r="E29" s="10">
        <v>575</v>
      </c>
      <c r="F29" s="30">
        <f t="shared" si="0"/>
        <v>6325</v>
      </c>
      <c r="G29" s="27">
        <f t="shared" si="1"/>
        <v>18975</v>
      </c>
      <c r="H29" s="27">
        <f t="shared" si="2"/>
        <v>25300</v>
      </c>
      <c r="I29" s="31">
        <f t="shared" ref="I29:I34" si="7">G29</f>
        <v>18975</v>
      </c>
      <c r="J29" s="31">
        <f t="shared" ref="J29:J34" si="8">H29</f>
        <v>25300</v>
      </c>
      <c r="K29" s="29"/>
    </row>
    <row r="30" spans="1:11" x14ac:dyDescent="0.25">
      <c r="A30" s="53"/>
      <c r="B30" s="56"/>
      <c r="C30" s="3" t="s">
        <v>55</v>
      </c>
      <c r="D30" s="9">
        <v>21</v>
      </c>
      <c r="E30" s="10">
        <v>5</v>
      </c>
      <c r="F30" s="30">
        <f t="shared" si="0"/>
        <v>105</v>
      </c>
      <c r="G30" s="27">
        <f t="shared" si="1"/>
        <v>315</v>
      </c>
      <c r="H30" s="27">
        <f t="shared" si="2"/>
        <v>420</v>
      </c>
      <c r="I30" s="31">
        <f t="shared" si="7"/>
        <v>315</v>
      </c>
      <c r="J30" s="31">
        <f t="shared" si="8"/>
        <v>420</v>
      </c>
      <c r="K30" s="29"/>
    </row>
    <row r="31" spans="1:11" ht="24.75" customHeight="1" x14ac:dyDescent="0.25">
      <c r="A31" s="53"/>
      <c r="B31" s="56"/>
      <c r="C31" s="3" t="s">
        <v>56</v>
      </c>
      <c r="D31" s="11">
        <v>88</v>
      </c>
      <c r="E31" s="10">
        <v>5</v>
      </c>
      <c r="F31" s="30">
        <f t="shared" si="0"/>
        <v>440</v>
      </c>
      <c r="G31" s="27">
        <f t="shared" si="1"/>
        <v>1320</v>
      </c>
      <c r="H31" s="27">
        <f t="shared" si="2"/>
        <v>1760</v>
      </c>
      <c r="I31" s="31">
        <f t="shared" si="7"/>
        <v>1320</v>
      </c>
      <c r="J31" s="31">
        <f t="shared" si="8"/>
        <v>1760</v>
      </c>
      <c r="K31" s="29"/>
    </row>
    <row r="32" spans="1:11" x14ac:dyDescent="0.25">
      <c r="A32" s="53"/>
      <c r="B32" s="56"/>
      <c r="C32" s="3" t="s">
        <v>29</v>
      </c>
      <c r="D32" s="9">
        <v>3</v>
      </c>
      <c r="E32" s="10">
        <v>0</v>
      </c>
      <c r="F32" s="30">
        <f t="shared" si="0"/>
        <v>0</v>
      </c>
      <c r="G32" s="27">
        <f t="shared" si="1"/>
        <v>0</v>
      </c>
      <c r="H32" s="27">
        <f t="shared" si="2"/>
        <v>0</v>
      </c>
      <c r="I32" s="31">
        <f t="shared" si="7"/>
        <v>0</v>
      </c>
      <c r="J32" s="31">
        <f t="shared" si="8"/>
        <v>0</v>
      </c>
      <c r="K32" s="29"/>
    </row>
    <row r="33" spans="1:11" x14ac:dyDescent="0.25">
      <c r="A33" s="53"/>
      <c r="B33" s="56"/>
      <c r="C33" s="3" t="s">
        <v>30</v>
      </c>
      <c r="D33" s="9">
        <v>25</v>
      </c>
      <c r="E33" s="10">
        <v>3</v>
      </c>
      <c r="F33" s="30">
        <f t="shared" si="0"/>
        <v>75</v>
      </c>
      <c r="G33" s="27">
        <f t="shared" si="1"/>
        <v>225</v>
      </c>
      <c r="H33" s="27">
        <f t="shared" si="2"/>
        <v>300</v>
      </c>
      <c r="I33" s="31">
        <f t="shared" si="7"/>
        <v>225</v>
      </c>
      <c r="J33" s="31">
        <f t="shared" si="8"/>
        <v>300</v>
      </c>
      <c r="K33" s="29"/>
    </row>
    <row r="34" spans="1:11" ht="15.75" thickBot="1" x14ac:dyDescent="0.3">
      <c r="A34" s="54"/>
      <c r="B34" s="57"/>
      <c r="C34" s="23" t="s">
        <v>31</v>
      </c>
      <c r="D34" s="16">
        <v>13</v>
      </c>
      <c r="E34" s="17">
        <v>1</v>
      </c>
      <c r="F34" s="35">
        <f t="shared" si="0"/>
        <v>13</v>
      </c>
      <c r="G34" s="36">
        <f t="shared" si="1"/>
        <v>39</v>
      </c>
      <c r="H34" s="36">
        <f t="shared" si="2"/>
        <v>52</v>
      </c>
      <c r="I34" s="36">
        <f t="shared" si="7"/>
        <v>39</v>
      </c>
      <c r="J34" s="36">
        <f t="shared" si="8"/>
        <v>52</v>
      </c>
      <c r="K34" s="29"/>
    </row>
    <row r="35" spans="1:11" x14ac:dyDescent="0.25">
      <c r="A35" s="46">
        <v>5</v>
      </c>
      <c r="B35" s="58" t="s">
        <v>57</v>
      </c>
      <c r="C35" s="20" t="s">
        <v>28</v>
      </c>
      <c r="D35" s="21">
        <v>74</v>
      </c>
      <c r="E35" s="22">
        <v>2</v>
      </c>
      <c r="F35" s="34">
        <f t="shared" si="0"/>
        <v>148</v>
      </c>
      <c r="G35" s="31">
        <f t="shared" si="1"/>
        <v>444</v>
      </c>
      <c r="H35" s="31">
        <f t="shared" si="2"/>
        <v>592</v>
      </c>
      <c r="I35" s="31">
        <f>G35</f>
        <v>444</v>
      </c>
      <c r="J35" s="31">
        <f>H35</f>
        <v>592</v>
      </c>
      <c r="K35" s="29"/>
    </row>
    <row r="36" spans="1:11" x14ac:dyDescent="0.25">
      <c r="A36" s="44"/>
      <c r="B36" s="59"/>
      <c r="C36" s="3" t="s">
        <v>32</v>
      </c>
      <c r="D36" s="9">
        <v>52</v>
      </c>
      <c r="E36" s="10">
        <v>5</v>
      </c>
      <c r="F36" s="30">
        <f t="shared" si="0"/>
        <v>260</v>
      </c>
      <c r="G36" s="27">
        <f t="shared" si="1"/>
        <v>780</v>
      </c>
      <c r="H36" s="27">
        <f t="shared" si="2"/>
        <v>1040</v>
      </c>
      <c r="I36" s="31">
        <f t="shared" ref="I36:I54" si="9">G36</f>
        <v>780</v>
      </c>
      <c r="J36" s="31">
        <f t="shared" ref="J36:J54" si="10">H36</f>
        <v>1040</v>
      </c>
      <c r="K36" s="29"/>
    </row>
    <row r="37" spans="1:11" x14ac:dyDescent="0.25">
      <c r="A37" s="44"/>
      <c r="B37" s="59"/>
      <c r="C37" s="3" t="s">
        <v>33</v>
      </c>
      <c r="D37" s="9">
        <v>12</v>
      </c>
      <c r="E37" s="10">
        <v>5</v>
      </c>
      <c r="F37" s="30">
        <f t="shared" si="0"/>
        <v>60</v>
      </c>
      <c r="G37" s="27">
        <f t="shared" si="1"/>
        <v>180</v>
      </c>
      <c r="H37" s="27">
        <f t="shared" si="2"/>
        <v>240</v>
      </c>
      <c r="I37" s="31">
        <f t="shared" si="9"/>
        <v>180</v>
      </c>
      <c r="J37" s="31">
        <f t="shared" si="10"/>
        <v>240</v>
      </c>
      <c r="K37" s="29"/>
    </row>
    <row r="38" spans="1:11" ht="43.5" customHeight="1" thickBot="1" x14ac:dyDescent="0.3">
      <c r="A38" s="45"/>
      <c r="B38" s="60"/>
      <c r="C38" s="23" t="s">
        <v>34</v>
      </c>
      <c r="D38" s="16">
        <v>24</v>
      </c>
      <c r="E38" s="17">
        <v>30</v>
      </c>
      <c r="F38" s="35">
        <f t="shared" si="0"/>
        <v>720</v>
      </c>
      <c r="G38" s="36">
        <f t="shared" si="1"/>
        <v>2160</v>
      </c>
      <c r="H38" s="36">
        <f t="shared" si="2"/>
        <v>2880</v>
      </c>
      <c r="I38" s="36">
        <f t="shared" si="9"/>
        <v>2160</v>
      </c>
      <c r="J38" s="36">
        <f t="shared" si="10"/>
        <v>2880</v>
      </c>
      <c r="K38" s="29"/>
    </row>
    <row r="39" spans="1:11" ht="50.25" customHeight="1" x14ac:dyDescent="0.25">
      <c r="A39" s="61">
        <v>6</v>
      </c>
      <c r="B39" s="58" t="s">
        <v>58</v>
      </c>
      <c r="C39" s="20" t="s">
        <v>59</v>
      </c>
      <c r="D39" s="21">
        <v>151</v>
      </c>
      <c r="E39" s="22">
        <v>3</v>
      </c>
      <c r="F39" s="34">
        <f t="shared" si="0"/>
        <v>453</v>
      </c>
      <c r="G39" s="31">
        <f t="shared" si="1"/>
        <v>1359</v>
      </c>
      <c r="H39" s="31">
        <f t="shared" si="2"/>
        <v>1812</v>
      </c>
      <c r="I39" s="31">
        <f t="shared" si="9"/>
        <v>1359</v>
      </c>
      <c r="J39" s="31">
        <f t="shared" si="10"/>
        <v>1812</v>
      </c>
      <c r="K39" s="29"/>
    </row>
    <row r="40" spans="1:11" ht="66" customHeight="1" thickBot="1" x14ac:dyDescent="0.3">
      <c r="A40" s="62"/>
      <c r="B40" s="59"/>
      <c r="C40" s="3" t="s">
        <v>32</v>
      </c>
      <c r="D40" s="9">
        <v>94</v>
      </c>
      <c r="E40" s="10">
        <v>30</v>
      </c>
      <c r="F40" s="35">
        <f t="shared" si="0"/>
        <v>2820</v>
      </c>
      <c r="G40" s="36">
        <f t="shared" si="1"/>
        <v>8460</v>
      </c>
      <c r="H40" s="36">
        <f t="shared" si="2"/>
        <v>11280</v>
      </c>
      <c r="I40" s="36">
        <f t="shared" si="9"/>
        <v>8460</v>
      </c>
      <c r="J40" s="36">
        <f t="shared" si="10"/>
        <v>11280</v>
      </c>
      <c r="K40" s="29"/>
    </row>
    <row r="41" spans="1:11" x14ac:dyDescent="0.25">
      <c r="A41" s="61">
        <v>7</v>
      </c>
      <c r="B41" s="58" t="s">
        <v>35</v>
      </c>
      <c r="C41" s="20" t="s">
        <v>36</v>
      </c>
      <c r="D41" s="21">
        <v>33</v>
      </c>
      <c r="E41" s="22">
        <v>5</v>
      </c>
      <c r="F41" s="34">
        <f t="shared" si="0"/>
        <v>165</v>
      </c>
      <c r="G41" s="31">
        <f t="shared" si="1"/>
        <v>495</v>
      </c>
      <c r="H41" s="31">
        <f t="shared" si="2"/>
        <v>660</v>
      </c>
      <c r="I41" s="31">
        <f t="shared" si="9"/>
        <v>495</v>
      </c>
      <c r="J41" s="31">
        <f t="shared" si="10"/>
        <v>660</v>
      </c>
      <c r="K41" s="29"/>
    </row>
    <row r="42" spans="1:11" ht="15.75" thickBot="1" x14ac:dyDescent="0.3">
      <c r="A42" s="65"/>
      <c r="B42" s="60"/>
      <c r="C42" s="23" t="s">
        <v>37</v>
      </c>
      <c r="D42" s="16">
        <v>40</v>
      </c>
      <c r="E42" s="17">
        <v>30</v>
      </c>
      <c r="F42" s="35">
        <f t="shared" si="0"/>
        <v>1200</v>
      </c>
      <c r="G42" s="36">
        <f t="shared" si="1"/>
        <v>3600</v>
      </c>
      <c r="H42" s="36">
        <f t="shared" si="2"/>
        <v>4800</v>
      </c>
      <c r="I42" s="36">
        <f t="shared" si="9"/>
        <v>3600</v>
      </c>
      <c r="J42" s="36">
        <f t="shared" si="10"/>
        <v>4800</v>
      </c>
      <c r="K42" s="29"/>
    </row>
    <row r="43" spans="1:11" x14ac:dyDescent="0.25">
      <c r="A43" s="61">
        <v>8</v>
      </c>
      <c r="B43" s="58" t="s">
        <v>38</v>
      </c>
      <c r="C43" s="20" t="s">
        <v>60</v>
      </c>
      <c r="D43" s="21">
        <v>12</v>
      </c>
      <c r="E43" s="22">
        <v>450</v>
      </c>
      <c r="F43" s="34">
        <f t="shared" si="0"/>
        <v>5400</v>
      </c>
      <c r="G43" s="31">
        <f t="shared" si="1"/>
        <v>16200</v>
      </c>
      <c r="H43" s="31">
        <f t="shared" si="2"/>
        <v>21600</v>
      </c>
      <c r="I43" s="31">
        <f t="shared" si="9"/>
        <v>16200</v>
      </c>
      <c r="J43" s="31">
        <f t="shared" si="10"/>
        <v>21600</v>
      </c>
      <c r="K43" s="29"/>
    </row>
    <row r="44" spans="1:11" x14ac:dyDescent="0.25">
      <c r="A44" s="62"/>
      <c r="B44" s="59"/>
      <c r="C44" s="3" t="s">
        <v>39</v>
      </c>
      <c r="D44" s="9">
        <v>5</v>
      </c>
      <c r="E44" s="10">
        <v>8500</v>
      </c>
      <c r="F44" s="30">
        <f t="shared" si="0"/>
        <v>42500</v>
      </c>
      <c r="G44" s="27">
        <f t="shared" si="1"/>
        <v>127500</v>
      </c>
      <c r="H44" s="27">
        <f t="shared" si="2"/>
        <v>170000</v>
      </c>
      <c r="I44" s="31">
        <f t="shared" si="9"/>
        <v>127500</v>
      </c>
      <c r="J44" s="31">
        <f t="shared" si="10"/>
        <v>170000</v>
      </c>
      <c r="K44" s="29"/>
    </row>
    <row r="45" spans="1:11" x14ac:dyDescent="0.25">
      <c r="A45" s="62"/>
      <c r="B45" s="59"/>
      <c r="C45" s="3" t="s">
        <v>55</v>
      </c>
      <c r="D45" s="9">
        <v>15</v>
      </c>
      <c r="E45" s="10"/>
      <c r="F45" s="30">
        <f t="shared" si="0"/>
        <v>0</v>
      </c>
      <c r="G45" s="27">
        <f t="shared" si="1"/>
        <v>0</v>
      </c>
      <c r="H45" s="27">
        <f t="shared" si="2"/>
        <v>0</v>
      </c>
      <c r="I45" s="31">
        <f t="shared" si="9"/>
        <v>0</v>
      </c>
      <c r="J45" s="31">
        <f t="shared" si="10"/>
        <v>0</v>
      </c>
      <c r="K45" s="29"/>
    </row>
    <row r="46" spans="1:11" x14ac:dyDescent="0.25">
      <c r="A46" s="62"/>
      <c r="B46" s="59"/>
      <c r="C46" s="3" t="s">
        <v>40</v>
      </c>
      <c r="D46" s="9">
        <v>25</v>
      </c>
      <c r="E46" s="10">
        <v>1300</v>
      </c>
      <c r="F46" s="30">
        <f t="shared" si="0"/>
        <v>32500</v>
      </c>
      <c r="G46" s="27">
        <f t="shared" si="1"/>
        <v>97500</v>
      </c>
      <c r="H46" s="27">
        <f t="shared" si="2"/>
        <v>130000</v>
      </c>
      <c r="I46" s="31">
        <f t="shared" si="9"/>
        <v>97500</v>
      </c>
      <c r="J46" s="31">
        <f t="shared" si="10"/>
        <v>130000</v>
      </c>
      <c r="K46" s="29"/>
    </row>
    <row r="47" spans="1:11" x14ac:dyDescent="0.25">
      <c r="A47" s="62"/>
      <c r="B47" s="59"/>
      <c r="C47" s="3" t="s">
        <v>41</v>
      </c>
      <c r="D47" s="9">
        <v>0.9</v>
      </c>
      <c r="E47" s="10"/>
      <c r="F47" s="30">
        <f t="shared" si="0"/>
        <v>0</v>
      </c>
      <c r="G47" s="27">
        <f t="shared" si="1"/>
        <v>0</v>
      </c>
      <c r="H47" s="27">
        <f t="shared" si="2"/>
        <v>0</v>
      </c>
      <c r="I47" s="31">
        <f t="shared" si="9"/>
        <v>0</v>
      </c>
      <c r="J47" s="31">
        <f t="shared" si="10"/>
        <v>0</v>
      </c>
      <c r="K47" s="29"/>
    </row>
    <row r="48" spans="1:11" ht="15.75" thickBot="1" x14ac:dyDescent="0.3">
      <c r="A48" s="65"/>
      <c r="B48" s="60"/>
      <c r="C48" s="23" t="s">
        <v>42</v>
      </c>
      <c r="D48" s="16">
        <v>1.2</v>
      </c>
      <c r="E48" s="17"/>
      <c r="F48" s="35">
        <f t="shared" si="0"/>
        <v>0</v>
      </c>
      <c r="G48" s="36">
        <f t="shared" si="1"/>
        <v>0</v>
      </c>
      <c r="H48" s="36">
        <f t="shared" si="2"/>
        <v>0</v>
      </c>
      <c r="I48" s="36">
        <f t="shared" si="9"/>
        <v>0</v>
      </c>
      <c r="J48" s="36">
        <f t="shared" si="10"/>
        <v>0</v>
      </c>
      <c r="K48" s="29"/>
    </row>
    <row r="49" spans="1:11" ht="38.25" x14ac:dyDescent="0.25">
      <c r="A49" s="61">
        <v>9</v>
      </c>
      <c r="B49" s="66" t="s">
        <v>43</v>
      </c>
      <c r="C49" s="20" t="s">
        <v>61</v>
      </c>
      <c r="D49" s="21">
        <v>48</v>
      </c>
      <c r="E49" s="22">
        <v>5</v>
      </c>
      <c r="F49" s="34">
        <f t="shared" si="0"/>
        <v>240</v>
      </c>
      <c r="G49" s="31">
        <f t="shared" si="1"/>
        <v>720</v>
      </c>
      <c r="H49" s="31">
        <f t="shared" si="2"/>
        <v>960</v>
      </c>
      <c r="I49" s="31">
        <f t="shared" si="9"/>
        <v>720</v>
      </c>
      <c r="J49" s="31">
        <f t="shared" si="10"/>
        <v>960</v>
      </c>
      <c r="K49" s="29"/>
    </row>
    <row r="50" spans="1:11" ht="26.25" thickBot="1" x14ac:dyDescent="0.3">
      <c r="A50" s="65"/>
      <c r="B50" s="64"/>
      <c r="C50" s="23" t="s">
        <v>62</v>
      </c>
      <c r="D50" s="16">
        <v>91</v>
      </c>
      <c r="E50" s="17"/>
      <c r="F50" s="35">
        <f t="shared" si="0"/>
        <v>0</v>
      </c>
      <c r="G50" s="36">
        <f t="shared" si="1"/>
        <v>0</v>
      </c>
      <c r="H50" s="36">
        <f t="shared" si="2"/>
        <v>0</v>
      </c>
      <c r="I50" s="36">
        <f t="shared" si="9"/>
        <v>0</v>
      </c>
      <c r="J50" s="36">
        <f t="shared" si="10"/>
        <v>0</v>
      </c>
      <c r="K50" s="29"/>
    </row>
    <row r="51" spans="1:11" ht="15" customHeight="1" x14ac:dyDescent="0.25">
      <c r="A51" s="44">
        <v>11</v>
      </c>
      <c r="B51" s="63" t="s">
        <v>44</v>
      </c>
      <c r="C51" s="14" t="s">
        <v>20</v>
      </c>
      <c r="D51" s="8">
        <v>40</v>
      </c>
      <c r="E51" s="15">
        <v>130</v>
      </c>
      <c r="F51" s="34">
        <f t="shared" si="0"/>
        <v>5200</v>
      </c>
      <c r="G51" s="31">
        <f t="shared" si="1"/>
        <v>15600</v>
      </c>
      <c r="H51" s="31">
        <f t="shared" si="2"/>
        <v>20800</v>
      </c>
      <c r="I51" s="31">
        <f t="shared" si="9"/>
        <v>15600</v>
      </c>
      <c r="J51" s="31">
        <f t="shared" si="10"/>
        <v>20800</v>
      </c>
      <c r="K51" s="29"/>
    </row>
    <row r="52" spans="1:11" x14ac:dyDescent="0.25">
      <c r="A52" s="44"/>
      <c r="B52" s="63"/>
      <c r="C52" s="3" t="s">
        <v>63</v>
      </c>
      <c r="D52" s="9">
        <v>12</v>
      </c>
      <c r="E52" s="10">
        <v>4500</v>
      </c>
      <c r="F52" s="30">
        <f t="shared" si="0"/>
        <v>54000</v>
      </c>
      <c r="G52" s="27">
        <f t="shared" si="1"/>
        <v>162000</v>
      </c>
      <c r="H52" s="27">
        <f t="shared" si="2"/>
        <v>216000</v>
      </c>
      <c r="I52" s="31">
        <f t="shared" si="9"/>
        <v>162000</v>
      </c>
      <c r="J52" s="31">
        <f t="shared" si="10"/>
        <v>216000</v>
      </c>
      <c r="K52" s="29"/>
    </row>
    <row r="53" spans="1:11" x14ac:dyDescent="0.25">
      <c r="A53" s="44"/>
      <c r="B53" s="63"/>
      <c r="C53" s="3" t="s">
        <v>64</v>
      </c>
      <c r="D53" s="9">
        <v>12</v>
      </c>
      <c r="E53" s="10">
        <v>500</v>
      </c>
      <c r="F53" s="30">
        <f t="shared" si="0"/>
        <v>6000</v>
      </c>
      <c r="G53" s="27">
        <f t="shared" si="1"/>
        <v>18000</v>
      </c>
      <c r="H53" s="27">
        <f t="shared" si="2"/>
        <v>24000</v>
      </c>
      <c r="I53" s="31">
        <f t="shared" si="9"/>
        <v>18000</v>
      </c>
      <c r="J53" s="31">
        <f t="shared" si="10"/>
        <v>24000</v>
      </c>
      <c r="K53" s="29"/>
    </row>
    <row r="54" spans="1:11" ht="15.75" thickBot="1" x14ac:dyDescent="0.3">
      <c r="A54" s="45"/>
      <c r="B54" s="64"/>
      <c r="C54" s="23" t="s">
        <v>65</v>
      </c>
      <c r="D54" s="16">
        <v>20</v>
      </c>
      <c r="E54" s="17">
        <v>150</v>
      </c>
      <c r="F54" s="35">
        <f t="shared" si="0"/>
        <v>3000</v>
      </c>
      <c r="G54" s="36">
        <f t="shared" si="1"/>
        <v>9000</v>
      </c>
      <c r="H54" s="36">
        <f t="shared" si="2"/>
        <v>12000</v>
      </c>
      <c r="I54" s="36">
        <f t="shared" si="9"/>
        <v>9000</v>
      </c>
      <c r="J54" s="36">
        <f t="shared" si="10"/>
        <v>12000</v>
      </c>
      <c r="K54" s="29"/>
    </row>
    <row r="55" spans="1:11" x14ac:dyDescent="0.25">
      <c r="A55" s="6"/>
      <c r="B55" s="4" t="s">
        <v>45</v>
      </c>
      <c r="C55" s="24"/>
      <c r="D55" s="8"/>
      <c r="E55" s="37">
        <f>SUM(F2:F54)</f>
        <v>451353</v>
      </c>
    </row>
    <row r="56" spans="1:11" x14ac:dyDescent="0.25">
      <c r="A56" s="6"/>
      <c r="B56" s="7" t="s">
        <v>46</v>
      </c>
      <c r="C56" s="5"/>
      <c r="D56" s="9"/>
      <c r="E56" s="38">
        <f>SUM(F4:F54)*19%</f>
        <v>62957.07</v>
      </c>
    </row>
    <row r="57" spans="1:11" x14ac:dyDescent="0.25">
      <c r="A57" s="6"/>
      <c r="B57" s="7" t="s">
        <v>47</v>
      </c>
      <c r="C57" s="5"/>
      <c r="D57" s="9"/>
      <c r="E57" s="38">
        <f>E55+E56+F2</f>
        <v>634310.07000000007</v>
      </c>
    </row>
    <row r="58" spans="1:11" x14ac:dyDescent="0.25">
      <c r="A58" s="6"/>
      <c r="B58" s="7" t="s">
        <v>48</v>
      </c>
      <c r="C58" s="5"/>
      <c r="D58" s="9"/>
      <c r="E58" s="38">
        <f>SUM(J2:J54)</f>
        <v>1805412</v>
      </c>
    </row>
    <row r="59" spans="1:11" x14ac:dyDescent="0.25">
      <c r="A59" s="6"/>
      <c r="B59" s="7" t="s">
        <v>49</v>
      </c>
      <c r="C59" s="5"/>
      <c r="D59" s="9"/>
      <c r="E59" s="38">
        <f>SUM(J4:J54)*19%</f>
        <v>251828.28</v>
      </c>
    </row>
    <row r="60" spans="1:11" x14ac:dyDescent="0.25">
      <c r="A60" s="8"/>
      <c r="B60" s="7" t="s">
        <v>50</v>
      </c>
      <c r="C60" s="5"/>
      <c r="D60" s="9"/>
      <c r="E60" s="38">
        <f>E58+E59+J2</f>
        <v>2537240.2800000003</v>
      </c>
    </row>
  </sheetData>
  <mergeCells count="35">
    <mergeCell ref="A51:A54"/>
    <mergeCell ref="B51:B54"/>
    <mergeCell ref="A41:A42"/>
    <mergeCell ref="B41:B42"/>
    <mergeCell ref="A43:A48"/>
    <mergeCell ref="B43:B48"/>
    <mergeCell ref="A49:A50"/>
    <mergeCell ref="B49:B50"/>
    <mergeCell ref="A28:A34"/>
    <mergeCell ref="B28:B34"/>
    <mergeCell ref="A35:A38"/>
    <mergeCell ref="B35:B38"/>
    <mergeCell ref="A39:A40"/>
    <mergeCell ref="B39:B40"/>
    <mergeCell ref="B1:C1"/>
    <mergeCell ref="B2:C2"/>
    <mergeCell ref="A3:A18"/>
    <mergeCell ref="A19:A27"/>
    <mergeCell ref="B19:B27"/>
    <mergeCell ref="B4:C4"/>
    <mergeCell ref="B5:C5"/>
    <mergeCell ref="B6:C6"/>
    <mergeCell ref="B7:C7"/>
    <mergeCell ref="B8:C8"/>
    <mergeCell ref="B9:C9"/>
    <mergeCell ref="B10:C10"/>
    <mergeCell ref="B11:C11"/>
    <mergeCell ref="B12:C12"/>
    <mergeCell ref="B18:C18"/>
    <mergeCell ref="B3:E3"/>
    <mergeCell ref="B13:C13"/>
    <mergeCell ref="B14:C14"/>
    <mergeCell ref="B15:C15"/>
    <mergeCell ref="B16:C16"/>
    <mergeCell ref="B17:C17"/>
  </mergeCells>
  <hyperlinks>
    <hyperlink ref="B2" r:id="rId1" display="https://lege5.ro/Gratuit/gu3doojq/legea-nr-215-2004-pentru-aprobarea-ordonantei-guvernului-nr-42-2004-privind-organizarea-activitatii-veterinare?d=2020-07-26" xr:uid="{C8388A0D-A3A7-496A-B881-14875560DBDC}"/>
  </hyperlinks>
  <pageMargins left="0.51181102362204722" right="0.15748031496062992" top="0.64" bottom="0.3" header="0.15748031496062992" footer="0.15748031496062992"/>
  <pageSetup paperSize="9" scale="8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CSV M.KOGALNICEANU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Trifan</dc:creator>
  <cp:lastModifiedBy>Adriana Popi</cp:lastModifiedBy>
  <cp:lastPrinted>2025-05-15T05:38:32Z</cp:lastPrinted>
  <dcterms:created xsi:type="dcterms:W3CDTF">2025-03-26T14:26:07Z</dcterms:created>
  <dcterms:modified xsi:type="dcterms:W3CDTF">2025-05-15T08:37:51Z</dcterms:modified>
</cp:coreProperties>
</file>